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KoproPC\"/>
    </mc:Choice>
  </mc:AlternateContent>
  <xr:revisionPtr revIDLastSave="0" documentId="13_ncr:1_{5DEB3ED9-7773-4BD7-83EF-9E1355F468B3}" xr6:coauthVersionLast="47" xr6:coauthVersionMax="47" xr10:uidLastSave="{00000000-0000-0000-0000-000000000000}"/>
  <bookViews>
    <workbookView xWindow="-108" yWindow="-108" windowWidth="23256" windowHeight="12456" xr2:uid="{EB59613F-5C4D-4352-8121-48C0239FE6BB}"/>
  </bookViews>
  <sheets>
    <sheet name="Sheet1" sheetId="1" r:id="rId1"/>
  </sheets>
  <definedNames>
    <definedName name="_xlnm.Print_Area" localSheetId="0">Sheet1!$B$1:$G$31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I8" i="1"/>
  <c r="D20" i="1" l="1"/>
  <c r="D25" i="1" l="1"/>
  <c r="D29" i="1" s="1"/>
</calcChain>
</file>

<file path=xl/sharedStrings.xml><?xml version="1.0" encoding="utf-8"?>
<sst xmlns="http://schemas.openxmlformats.org/spreadsheetml/2006/main" count="30" uniqueCount="29">
  <si>
    <t>素材</t>
    <rPh sb="0" eb="2">
      <t>ソザイ</t>
    </rPh>
    <phoneticPr fontId="3"/>
  </si>
  <si>
    <t>製品外形（mm)</t>
    <rPh sb="0" eb="2">
      <t>セイヒン</t>
    </rPh>
    <rPh sb="2" eb="4">
      <t>ガイケイ</t>
    </rPh>
    <phoneticPr fontId="3"/>
  </si>
  <si>
    <t>レーザーカットデータ作成費用</t>
    <rPh sb="10" eb="12">
      <t>サクセイ</t>
    </rPh>
    <rPh sb="12" eb="14">
      <t>ヒヨウ</t>
    </rPh>
    <phoneticPr fontId="3"/>
  </si>
  <si>
    <t>発注数量</t>
    <rPh sb="0" eb="2">
      <t>ハッチュウ</t>
    </rPh>
    <rPh sb="2" eb="4">
      <t>スウリョウ</t>
    </rPh>
    <phoneticPr fontId="3"/>
  </si>
  <si>
    <t>ファインシャット極　両面テープ付き</t>
    <rPh sb="8" eb="9">
      <t>キワ</t>
    </rPh>
    <rPh sb="10" eb="12">
      <t>リョウメン</t>
    </rPh>
    <rPh sb="15" eb="16">
      <t>ツ</t>
    </rPh>
    <phoneticPr fontId="3"/>
  </si>
  <si>
    <t>ファインシャットSP0.4　両面テープ付き</t>
    <rPh sb="14" eb="16">
      <t>リョウメン</t>
    </rPh>
    <rPh sb="19" eb="20">
      <t>ツ</t>
    </rPh>
    <phoneticPr fontId="3"/>
  </si>
  <si>
    <t>ファインシャットSP0.2　両面テープ付き</t>
    <rPh sb="14" eb="16">
      <t>リョウメン</t>
    </rPh>
    <rPh sb="19" eb="20">
      <t>ツ</t>
    </rPh>
    <phoneticPr fontId="3"/>
  </si>
  <si>
    <t>無反射植毛布</t>
    <rPh sb="0" eb="3">
      <t>ムハンシャ</t>
    </rPh>
    <rPh sb="3" eb="5">
      <t>ショクモウ</t>
    </rPh>
    <rPh sb="5" eb="6">
      <t>フ</t>
    </rPh>
    <phoneticPr fontId="3"/>
  </si>
  <si>
    <t>ファインシャットSP0.4</t>
    <phoneticPr fontId="3"/>
  </si>
  <si>
    <t>ファインシャットSP0.2</t>
    <phoneticPr fontId="3"/>
  </si>
  <si>
    <t>横（長辺）</t>
    <rPh sb="0" eb="1">
      <t>ヨコ</t>
    </rPh>
    <rPh sb="2" eb="4">
      <t>チョウヘン</t>
    </rPh>
    <phoneticPr fontId="3"/>
  </si>
  <si>
    <t>縦（短辺）</t>
    <rPh sb="0" eb="1">
      <t>タテ</t>
    </rPh>
    <rPh sb="2" eb="4">
      <t>タンペン</t>
    </rPh>
    <phoneticPr fontId="3"/>
  </si>
  <si>
    <t>製品代金</t>
    <rPh sb="0" eb="2">
      <t>セイヒン</t>
    </rPh>
    <rPh sb="2" eb="4">
      <t>ダイキン</t>
    </rPh>
    <phoneticPr fontId="3"/>
  </si>
  <si>
    <t>送料</t>
    <rPh sb="0" eb="2">
      <t>ソウリョウ</t>
    </rPh>
    <phoneticPr fontId="3"/>
  </si>
  <si>
    <t>※税抜3万円以上で弊社負担</t>
    <phoneticPr fontId="3"/>
  </si>
  <si>
    <t>※初回発注時のみ発生</t>
    <rPh sb="8" eb="10">
      <t>ハッセイ</t>
    </rPh>
    <phoneticPr fontId="3"/>
  </si>
  <si>
    <t>※複雑な形状の場合は別途お見積り</t>
    <rPh sb="1" eb="3">
      <t>フクザツ</t>
    </rPh>
    <rPh sb="4" eb="6">
      <t>ケイジョウ</t>
    </rPh>
    <rPh sb="7" eb="9">
      <t>バアイ</t>
    </rPh>
    <rPh sb="10" eb="12">
      <t>ベット</t>
    </rPh>
    <rPh sb="13" eb="15">
      <t>ミツモ</t>
    </rPh>
    <phoneticPr fontId="3"/>
  </si>
  <si>
    <t>無反射植毛布　のり付き</t>
    <rPh sb="0" eb="3">
      <t>ムハンシャ</t>
    </rPh>
    <rPh sb="3" eb="5">
      <t>ショクモウ</t>
    </rPh>
    <rPh sb="5" eb="6">
      <t>フ</t>
    </rPh>
    <rPh sb="9" eb="10">
      <t>ツ</t>
    </rPh>
    <phoneticPr fontId="3"/>
  </si>
  <si>
    <t>近赤外吸収植毛布IR1500</t>
    <rPh sb="0" eb="3">
      <t>キンセキガイ</t>
    </rPh>
    <rPh sb="3" eb="5">
      <t>キュウシュウ</t>
    </rPh>
    <rPh sb="5" eb="7">
      <t>ショクモウ</t>
    </rPh>
    <rPh sb="7" eb="8">
      <t>フ</t>
    </rPh>
    <phoneticPr fontId="3"/>
  </si>
  <si>
    <t>近赤外吸収植毛布IR1500　のり付き</t>
    <rPh sb="0" eb="3">
      <t>キンセキガイ</t>
    </rPh>
    <rPh sb="3" eb="5">
      <t>キュウシュウ</t>
    </rPh>
    <rPh sb="5" eb="7">
      <t>ショクモウ</t>
    </rPh>
    <rPh sb="7" eb="8">
      <t>フ</t>
    </rPh>
    <rPh sb="17" eb="18">
      <t>ツ</t>
    </rPh>
    <phoneticPr fontId="3"/>
  </si>
  <si>
    <t>税抜合計金額</t>
    <rPh sb="0" eb="2">
      <t>ゼイヌキ</t>
    </rPh>
    <rPh sb="2" eb="4">
      <t>ゴウケイ</t>
    </rPh>
    <rPh sb="4" eb="6">
      <t>キンガク</t>
    </rPh>
    <phoneticPr fontId="3"/>
  </si>
  <si>
    <t>レーザーカット対応素材一覧</t>
    <rPh sb="7" eb="9">
      <t>タイオウ</t>
    </rPh>
    <rPh sb="9" eb="11">
      <t>ソザイ</t>
    </rPh>
    <rPh sb="11" eb="13">
      <t>イチラン</t>
    </rPh>
    <phoneticPr fontId="3"/>
  </si>
  <si>
    <t>製品情報</t>
    <rPh sb="0" eb="4">
      <t>セイヒンジョウホウ</t>
    </rPh>
    <phoneticPr fontId="3"/>
  </si>
  <si>
    <t>(参考単価）</t>
    <rPh sb="1" eb="3">
      <t>サンコウ</t>
    </rPh>
    <rPh sb="3" eb="5">
      <t>タンカ</t>
    </rPh>
    <phoneticPr fontId="3"/>
  </si>
  <si>
    <t>※最大対応サイズ　500mmx300mm</t>
    <phoneticPr fontId="3"/>
  </si>
  <si>
    <t>特級暗黒布 太黒門</t>
    <rPh sb="0" eb="2">
      <t>トッキュウ</t>
    </rPh>
    <rPh sb="2" eb="4">
      <t>アンコク</t>
    </rPh>
    <rPh sb="4" eb="5">
      <t>フ</t>
    </rPh>
    <rPh sb="6" eb="9">
      <t>タイコクモン</t>
    </rPh>
    <phoneticPr fontId="3"/>
  </si>
  <si>
    <t>特級暗黒布 太黒門　両面テープ付き</t>
    <rPh sb="0" eb="2">
      <t>トッキュウ</t>
    </rPh>
    <rPh sb="2" eb="4">
      <t>アンコク</t>
    </rPh>
    <rPh sb="4" eb="5">
      <t>フ</t>
    </rPh>
    <rPh sb="6" eb="9">
      <t>タイコクモン</t>
    </rPh>
    <phoneticPr fontId="3"/>
  </si>
  <si>
    <t>材料レート</t>
    <rPh sb="0" eb="2">
      <t>ザイリョウ</t>
    </rPh>
    <phoneticPr fontId="3"/>
  </si>
  <si>
    <t>ｖ20231207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</si>
</sst>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%"/>
    <numFmt numFmtId="178" formatCode="0.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4" borderId="0" xfId="0" applyFill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38" fontId="4" fillId="0" borderId="4" xfId="1" applyFont="1" applyBorder="1">
      <alignment vertical="center"/>
    </xf>
    <xf numFmtId="0" fontId="0" fillId="5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38" fontId="4" fillId="0" borderId="0" xfId="1" applyFont="1">
      <alignment vertical="center"/>
    </xf>
    <xf numFmtId="0" fontId="2" fillId="0" borderId="0" xfId="0" applyFont="1">
      <alignment vertical="center"/>
    </xf>
    <xf numFmtId="177" fontId="0" fillId="0" borderId="0" xfId="2" applyNumberFormat="1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8" fontId="0" fillId="0" borderId="1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</xdr:row>
          <xdr:rowOff>68580</xdr:rowOff>
        </xdr:from>
        <xdr:to>
          <xdr:col>2</xdr:col>
          <xdr:colOff>906780</xdr:colOff>
          <xdr:row>19</xdr:row>
          <xdr:rowOff>358140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初回発注</a:t>
              </a:r>
            </a:p>
          </xdr:txBody>
        </xdr:sp>
        <xdr:clientData fLocksWithSheet="0"/>
      </xdr:twoCellAnchor>
    </mc:Choice>
    <mc:Fallback/>
  </mc:AlternateContent>
  <xdr:oneCellAnchor>
    <xdr:from>
      <xdr:col>3</xdr:col>
      <xdr:colOff>1320165</xdr:colOff>
      <xdr:row>1</xdr:row>
      <xdr:rowOff>116205</xdr:rowOff>
    </xdr:from>
    <xdr:ext cx="4031873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86125" y="344805"/>
          <a:ext cx="4031873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レーザーカット加工費計算シート</a:t>
          </a:r>
        </a:p>
      </xdr:txBody>
    </xdr:sp>
    <xdr:clientData/>
  </xdr:oneCellAnchor>
  <xdr:oneCellAnchor>
    <xdr:from>
      <xdr:col>2</xdr:col>
      <xdr:colOff>19050</xdr:colOff>
      <xdr:row>2</xdr:row>
      <xdr:rowOff>504825</xdr:rowOff>
    </xdr:from>
    <xdr:ext cx="2518638" cy="3928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7725" y="981075"/>
          <a:ext cx="2518638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赤枠内を選択、記載下さい。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EF5E-365D-4D23-B8BF-C5863EEF24EA}">
  <dimension ref="B2:I30"/>
  <sheetViews>
    <sheetView showGridLines="0" tabSelected="1" zoomScaleNormal="100" workbookViewId="0">
      <selection activeCell="D12" sqref="D12"/>
    </sheetView>
  </sheetViews>
  <sheetFormatPr defaultRowHeight="18" x14ac:dyDescent="0.45"/>
  <cols>
    <col min="2" max="2" width="1.8984375" customWidth="1"/>
    <col min="3" max="3" width="15.09765625" customWidth="1"/>
    <col min="4" max="4" width="39.09765625" bestFit="1" customWidth="1"/>
    <col min="6" max="6" width="39.19921875" bestFit="1" customWidth="1"/>
    <col min="7" max="7" width="12.09765625" customWidth="1"/>
    <col min="9" max="9" width="10.3984375" bestFit="1" customWidth="1"/>
  </cols>
  <sheetData>
    <row r="2" spans="2:9" x14ac:dyDescent="0.45">
      <c r="G2" t="s">
        <v>28</v>
      </c>
    </row>
    <row r="3" spans="2:9" ht="77.25" customHeight="1" x14ac:dyDescent="0.45"/>
    <row r="4" spans="2:9" x14ac:dyDescent="0.45">
      <c r="B4" s="4"/>
      <c r="C4" s="4" t="s">
        <v>22</v>
      </c>
      <c r="D4" s="4"/>
    </row>
    <row r="5" spans="2:9" ht="18.600000000000001" thickBot="1" x14ac:dyDescent="0.5">
      <c r="B5" s="4"/>
      <c r="C5" s="12"/>
      <c r="D5" s="12"/>
    </row>
    <row r="6" spans="2:9" ht="19.2" thickTop="1" thickBot="1" x14ac:dyDescent="0.5">
      <c r="B6" s="4"/>
      <c r="C6" s="8" t="s">
        <v>0</v>
      </c>
      <c r="D6" s="21" t="s">
        <v>6</v>
      </c>
      <c r="F6" s="3" t="s">
        <v>21</v>
      </c>
      <c r="G6" s="3" t="s">
        <v>27</v>
      </c>
    </row>
    <row r="7" spans="2:9" ht="18.600000000000001" thickTop="1" x14ac:dyDescent="0.45">
      <c r="B7" s="4"/>
      <c r="C7" s="8"/>
      <c r="F7" s="3" t="s">
        <v>4</v>
      </c>
      <c r="G7" s="23">
        <v>8.1845238095238096E-2</v>
      </c>
      <c r="H7" s="2"/>
      <c r="I7" s="2"/>
    </row>
    <row r="8" spans="2:9" ht="18.600000000000001" thickBot="1" x14ac:dyDescent="0.5">
      <c r="B8" s="4"/>
      <c r="C8" s="8" t="s">
        <v>1</v>
      </c>
      <c r="F8" s="3" t="s">
        <v>8</v>
      </c>
      <c r="G8" s="23">
        <v>0.01</v>
      </c>
      <c r="H8" s="2"/>
      <c r="I8" s="2">
        <f>1000*ROUNDUP(D9*D10*D13/500/300,0)</f>
        <v>1000</v>
      </c>
    </row>
    <row r="9" spans="2:9" ht="19.2" thickTop="1" thickBot="1" x14ac:dyDescent="0.5">
      <c r="B9" s="4"/>
      <c r="C9" s="8" t="s">
        <v>10</v>
      </c>
      <c r="D9" s="21">
        <v>40</v>
      </c>
      <c r="F9" s="3" t="s">
        <v>5</v>
      </c>
      <c r="G9" s="23">
        <v>0.01</v>
      </c>
      <c r="H9" s="2"/>
    </row>
    <row r="10" spans="2:9" ht="19.2" thickTop="1" thickBot="1" x14ac:dyDescent="0.5">
      <c r="B10" s="4"/>
      <c r="C10" s="8" t="s">
        <v>11</v>
      </c>
      <c r="D10" s="21">
        <v>40</v>
      </c>
      <c r="F10" s="3" t="s">
        <v>9</v>
      </c>
      <c r="G10" s="23">
        <v>0.01</v>
      </c>
      <c r="H10" s="2"/>
    </row>
    <row r="11" spans="2:9" ht="18.600000000000001" thickTop="1" x14ac:dyDescent="0.45">
      <c r="B11" s="4"/>
      <c r="C11" s="8"/>
      <c r="D11" t="s">
        <v>24</v>
      </c>
      <c r="F11" s="3" t="s">
        <v>6</v>
      </c>
      <c r="G11" s="23">
        <v>0.01</v>
      </c>
      <c r="H11" s="2"/>
    </row>
    <row r="12" spans="2:9" ht="18.600000000000001" thickBot="1" x14ac:dyDescent="0.5">
      <c r="B12" s="4"/>
      <c r="F12" s="3" t="s">
        <v>7</v>
      </c>
      <c r="G12" s="23">
        <v>2.8E-3</v>
      </c>
      <c r="H12" s="2"/>
    </row>
    <row r="13" spans="2:9" ht="19.2" thickTop="1" thickBot="1" x14ac:dyDescent="0.5">
      <c r="B13" s="4"/>
      <c r="C13" s="8" t="s">
        <v>3</v>
      </c>
      <c r="D13" s="21">
        <v>1</v>
      </c>
      <c r="F13" s="3" t="s">
        <v>17</v>
      </c>
      <c r="G13" s="23">
        <v>3.0999999999999999E-3</v>
      </c>
      <c r="H13" s="2"/>
    </row>
    <row r="14" spans="2:9" ht="18.600000000000001" thickTop="1" x14ac:dyDescent="0.45">
      <c r="B14" s="4"/>
      <c r="C14" s="8"/>
      <c r="D14" s="22"/>
      <c r="F14" s="3" t="s">
        <v>25</v>
      </c>
      <c r="G14" s="23">
        <v>8.0000000000000002E-3</v>
      </c>
      <c r="H14" s="2"/>
    </row>
    <row r="15" spans="2:9" ht="18.600000000000001" thickBot="1" x14ac:dyDescent="0.5">
      <c r="B15" s="4"/>
      <c r="C15" s="9" t="s">
        <v>12</v>
      </c>
      <c r="D15" s="5">
        <f>ROUND(4000+(D9+3)*(D10+3)*VLOOKUP(D6,F7:G17,2,FALSE)*D13+1000*ROUNDUP(D9*D10*D13/300/200,0)+D13*15,-1)</f>
        <v>5030</v>
      </c>
      <c r="F15" s="3" t="s">
        <v>26</v>
      </c>
      <c r="G15" s="23">
        <v>1.2E-2</v>
      </c>
      <c r="H15" s="2"/>
    </row>
    <row r="16" spans="2:9" ht="18.600000000000001" thickTop="1" x14ac:dyDescent="0.45">
      <c r="B16" s="4"/>
      <c r="C16" s="10" t="s">
        <v>23</v>
      </c>
      <c r="D16" s="18">
        <f>D15/D13</f>
        <v>5030</v>
      </c>
      <c r="F16" s="3" t="s">
        <v>18</v>
      </c>
      <c r="G16" s="23">
        <v>5.3E-3</v>
      </c>
      <c r="H16" s="2"/>
    </row>
    <row r="17" spans="2:8" x14ac:dyDescent="0.45">
      <c r="F17" s="3" t="s">
        <v>19</v>
      </c>
      <c r="G17" s="23">
        <v>6.6E-3</v>
      </c>
      <c r="H17" s="2"/>
    </row>
    <row r="19" spans="2:8" x14ac:dyDescent="0.45">
      <c r="B19" s="7"/>
      <c r="C19" s="16" t="s">
        <v>2</v>
      </c>
      <c r="D19" s="7"/>
    </row>
    <row r="20" spans="2:8" ht="44.4" customHeight="1" thickBot="1" x14ac:dyDescent="0.5">
      <c r="B20" s="7"/>
      <c r="C20" s="13"/>
      <c r="D20" s="14">
        <f>IF(E22=FALSE,0,2000)</f>
        <v>2000</v>
      </c>
      <c r="H20" s="20"/>
    </row>
    <row r="21" spans="2:8" ht="18.600000000000001" thickTop="1" x14ac:dyDescent="0.45">
      <c r="B21" s="7"/>
      <c r="D21" s="1" t="s">
        <v>16</v>
      </c>
      <c r="H21" s="20"/>
    </row>
    <row r="22" spans="2:8" ht="28.5" customHeight="1" x14ac:dyDescent="0.45">
      <c r="B22" s="7"/>
      <c r="D22" s="1" t="s">
        <v>15</v>
      </c>
      <c r="E22" s="19" t="b">
        <v>1</v>
      </c>
      <c r="H22" s="20"/>
    </row>
    <row r="23" spans="2:8" x14ac:dyDescent="0.45">
      <c r="D23" s="1"/>
    </row>
    <row r="24" spans="2:8" x14ac:dyDescent="0.45">
      <c r="B24" s="11"/>
      <c r="C24" s="17" t="s">
        <v>13</v>
      </c>
      <c r="D24" s="11"/>
    </row>
    <row r="25" spans="2:8" ht="18.600000000000001" thickBot="1" x14ac:dyDescent="0.5">
      <c r="B25" s="11"/>
      <c r="C25" s="13"/>
      <c r="D25" s="14">
        <f>IF((D15+D20)&gt;30000,0,1000)</f>
        <v>1000</v>
      </c>
    </row>
    <row r="26" spans="2:8" ht="18.600000000000001" thickTop="1" x14ac:dyDescent="0.45">
      <c r="B26" s="11"/>
      <c r="D26" s="1" t="s">
        <v>14</v>
      </c>
    </row>
    <row r="28" spans="2:8" x14ac:dyDescent="0.45">
      <c r="B28" s="15"/>
      <c r="C28" s="6" t="s">
        <v>20</v>
      </c>
    </row>
    <row r="29" spans="2:8" ht="18.600000000000001" thickBot="1" x14ac:dyDescent="0.5">
      <c r="B29" s="15"/>
      <c r="C29" s="13"/>
      <c r="D29" s="14">
        <f>D15+D20+D25</f>
        <v>8030</v>
      </c>
    </row>
    <row r="30" spans="2:8" ht="18.600000000000001" thickTop="1" x14ac:dyDescent="0.45"/>
  </sheetData>
  <phoneticPr fontId="3"/>
  <dataValidations count="1">
    <dataValidation type="list" allowBlank="1" showInputMessage="1" showErrorMessage="1" sqref="D6" xr:uid="{2CC39E96-34A7-45A2-B72E-23CD6C6DB0A0}">
      <formula1>$F$7:$F$17</formula1>
    </dataValidation>
  </dataValidation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2</xdr:col>
                    <xdr:colOff>83820</xdr:colOff>
                    <xdr:row>19</xdr:row>
                    <xdr:rowOff>68580</xdr:rowOff>
                  </from>
                  <to>
                    <xdr:col>2</xdr:col>
                    <xdr:colOff>906780</xdr:colOff>
                    <xdr:row>19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清藤鉄平</dc:creator>
  <cp:lastModifiedBy>KoPro代表メール</cp:lastModifiedBy>
  <dcterms:created xsi:type="dcterms:W3CDTF">2021-02-09T01:29:02Z</dcterms:created>
  <dcterms:modified xsi:type="dcterms:W3CDTF">2023-12-07T06:44:26Z</dcterms:modified>
</cp:coreProperties>
</file>